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0" i="1"/>
  <c r="C19" l="1"/>
  <c r="C18"/>
  <c r="C16" s="1"/>
  <c r="C17"/>
  <c r="C15"/>
  <c r="C14"/>
  <c r="C13"/>
  <c r="C11"/>
  <c r="C10"/>
  <c r="C9"/>
  <c r="C8"/>
  <c r="C7"/>
  <c r="C6"/>
  <c r="C5"/>
  <c r="C4"/>
  <c r="C12" l="1"/>
</calcChain>
</file>

<file path=xl/sharedStrings.xml><?xml version="1.0" encoding="utf-8"?>
<sst xmlns="http://schemas.openxmlformats.org/spreadsheetml/2006/main" count="21" uniqueCount="21">
  <si>
    <t>Стационарная медицинская помощь</t>
  </si>
  <si>
    <t>по Перечню медицинских услуг № 1</t>
  </si>
  <si>
    <t>Стационарозамещающая медицинская помощь</t>
  </si>
  <si>
    <t>Итого</t>
  </si>
  <si>
    <t xml:space="preserve">На раннее выявление рака молочной железы </t>
  </si>
  <si>
    <t>На раннее выявление колоректального рака (1-2 этап)</t>
  </si>
  <si>
    <t>Высокотехнологическая медицинская помощь</t>
  </si>
  <si>
    <t xml:space="preserve">в том числе: На раннее выявление рака шейки матки </t>
  </si>
  <si>
    <t>в том числе:  Плановая стоматологическая помощь  детям и беременным,экстренная стоматологическая помощь (острая боль) для социально-уязвимой категории населения</t>
  </si>
  <si>
    <t>Услуги в травматологических пунктах</t>
  </si>
  <si>
    <t>Дорогостоящим видам диагностических исследований для социально-уязвимой категории населения по направлению специалиста</t>
  </si>
  <si>
    <t>Восстановительное лечение и реабилитация с круглосуточным наблюдением населению</t>
  </si>
  <si>
    <t>Сестринский уход с круглосуточным наблюдением  населению</t>
  </si>
  <si>
    <t>На услуги с онкологемотологическим заболеваниями, оплата по которым осуществляется по медико-экономическим тарифам</t>
  </si>
  <si>
    <t>Первичной медико-санитарной помощи</t>
  </si>
  <si>
    <t>Объем услуг предусмотренный  в рамках гарантированного объема бесплатной медицинской помощи на 2019 год по КГП на ПХВ "Многопрофильная областная больница"</t>
  </si>
  <si>
    <t xml:space="preserve">Профилактические медицинские осмотры целевых групп населения , всего </t>
  </si>
  <si>
    <t>Консультативно-диагностический помощь, всего</t>
  </si>
  <si>
    <t>Наименование услуг</t>
  </si>
  <si>
    <t>Сумма, в тыс тенге</t>
  </si>
  <si>
    <t>№ п/п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</si>
</sst>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tabSelected="1" workbookViewId="0">
      <selection activeCell="F13" sqref="F13"/>
    </sheetView>
  </sheetViews>
  <sheetFormatPr defaultRowHeight="15"/>
  <cols>
    <col min="2" max="2" width="88.85546875" customWidth="1"/>
    <col min="3" max="3" width="26.28515625" customWidth="1"/>
    <col min="8" max="8" width="10.42578125" bestFit="1" customWidth="1"/>
  </cols>
  <sheetData>
    <row r="2" spans="1:3" ht="47.25" customHeight="1">
      <c r="A2" s="14" t="s">
        <v>15</v>
      </c>
      <c r="B2" s="14"/>
      <c r="C2" s="14"/>
    </row>
    <row r="3" spans="1:3" ht="33" customHeight="1">
      <c r="A3" s="15" t="s">
        <v>20</v>
      </c>
      <c r="B3" s="15" t="s">
        <v>18</v>
      </c>
      <c r="C3" s="15" t="s">
        <v>19</v>
      </c>
    </row>
    <row r="4" spans="1:3" s="1" customFormat="1" ht="21.75" customHeight="1">
      <c r="A4" s="2">
        <v>1</v>
      </c>
      <c r="B4" s="3" t="s">
        <v>0</v>
      </c>
      <c r="C4" s="9">
        <f>2653738000/1000</f>
        <v>2653738</v>
      </c>
    </row>
    <row r="5" spans="1:3" s="1" customFormat="1" ht="31.5" customHeight="1">
      <c r="A5" s="2">
        <v>2</v>
      </c>
      <c r="B5" s="3" t="s">
        <v>11</v>
      </c>
      <c r="C5" s="9">
        <f>35000000/1000</f>
        <v>35000</v>
      </c>
    </row>
    <row r="6" spans="1:3" s="1" customFormat="1" ht="21.75" customHeight="1">
      <c r="A6" s="2">
        <v>3</v>
      </c>
      <c r="B6" s="3" t="s">
        <v>12</v>
      </c>
      <c r="C6" s="9">
        <f>8017000/1000</f>
        <v>8017</v>
      </c>
    </row>
    <row r="7" spans="1:3" s="1" customFormat="1" ht="31.5" customHeight="1">
      <c r="A7" s="2">
        <v>4</v>
      </c>
      <c r="B7" s="3" t="s">
        <v>13</v>
      </c>
      <c r="C7" s="9">
        <f>67229000/1000</f>
        <v>67229</v>
      </c>
    </row>
    <row r="8" spans="1:3" s="1" customFormat="1" ht="21.75" customHeight="1">
      <c r="A8" s="2">
        <v>5</v>
      </c>
      <c r="B8" s="4" t="s">
        <v>1</v>
      </c>
      <c r="C8" s="9">
        <f>584934000/1000</f>
        <v>584934</v>
      </c>
    </row>
    <row r="9" spans="1:3" s="1" customFormat="1" ht="21.75" customHeight="1">
      <c r="A9" s="2">
        <v>6</v>
      </c>
      <c r="B9" s="4" t="s">
        <v>6</v>
      </c>
      <c r="C9" s="9">
        <f>142077908/1000</f>
        <v>142077.908</v>
      </c>
    </row>
    <row r="10" spans="1:3" s="1" customFormat="1" ht="21.75" customHeight="1">
      <c r="A10" s="2">
        <v>7</v>
      </c>
      <c r="B10" s="4" t="s">
        <v>2</v>
      </c>
      <c r="C10" s="9">
        <f>293424000/1000</f>
        <v>293424</v>
      </c>
    </row>
    <row r="11" spans="1:3" s="1" customFormat="1" ht="19.5" customHeight="1">
      <c r="A11" s="2">
        <v>8</v>
      </c>
      <c r="B11" s="7" t="s">
        <v>14</v>
      </c>
      <c r="C11" s="9">
        <f>540008162/1000</f>
        <v>540008.16200000001</v>
      </c>
    </row>
    <row r="12" spans="1:3" s="1" customFormat="1" ht="19.5" customHeight="1">
      <c r="A12" s="2">
        <v>9</v>
      </c>
      <c r="B12" s="7" t="s">
        <v>17</v>
      </c>
      <c r="C12" s="9">
        <f>C13+C14+C15</f>
        <v>13700</v>
      </c>
    </row>
    <row r="13" spans="1:3" s="1" customFormat="1" ht="33.75" customHeight="1">
      <c r="A13" s="2"/>
      <c r="B13" s="7" t="s">
        <v>8</v>
      </c>
      <c r="C13" s="9">
        <f>5000000/1000</f>
        <v>5000</v>
      </c>
    </row>
    <row r="14" spans="1:3" s="1" customFormat="1" ht="31.5" customHeight="1">
      <c r="A14" s="2"/>
      <c r="B14" s="7" t="s">
        <v>10</v>
      </c>
      <c r="C14" s="9">
        <f>700000/1000</f>
        <v>700</v>
      </c>
    </row>
    <row r="15" spans="1:3" s="1" customFormat="1" ht="19.5" customHeight="1">
      <c r="A15" s="2"/>
      <c r="B15" s="7" t="s">
        <v>9</v>
      </c>
      <c r="C15" s="9">
        <f>8000000/1000</f>
        <v>8000</v>
      </c>
    </row>
    <row r="16" spans="1:3" ht="22.5" customHeight="1">
      <c r="A16" s="2">
        <v>10</v>
      </c>
      <c r="B16" s="12" t="s">
        <v>16</v>
      </c>
      <c r="C16" s="9">
        <f>C17+C18+C19</f>
        <v>7809.139000000001</v>
      </c>
    </row>
    <row r="17" spans="1:8" ht="22.5" customHeight="1">
      <c r="A17" s="2"/>
      <c r="B17" s="8" t="s">
        <v>7</v>
      </c>
      <c r="C17" s="11">
        <f>5079654/1000</f>
        <v>5079.6540000000005</v>
      </c>
    </row>
    <row r="18" spans="1:8" ht="22.5" customHeight="1">
      <c r="A18" s="2"/>
      <c r="B18" s="8" t="s">
        <v>4</v>
      </c>
      <c r="C18" s="11">
        <f>482277/1000</f>
        <v>482.27699999999999</v>
      </c>
    </row>
    <row r="19" spans="1:8" ht="22.5" customHeight="1">
      <c r="A19" s="2"/>
      <c r="B19" s="8" t="s">
        <v>5</v>
      </c>
      <c r="C19" s="11">
        <f>2247208/1000</f>
        <v>2247.2080000000001</v>
      </c>
    </row>
    <row r="20" spans="1:8" ht="22.5" customHeight="1">
      <c r="A20" s="6"/>
      <c r="B20" s="5" t="s">
        <v>3</v>
      </c>
      <c r="C20" s="10">
        <f>C4+C5+C6+C7+C8+C9+C10+C11+C12+C16</f>
        <v>4345937.2090000007</v>
      </c>
      <c r="H20" s="13"/>
    </row>
  </sheetData>
  <mergeCells count="1">
    <mergeCell ref="A2:C2"/>
  </mergeCells>
  <pageMargins left="0.31496062992125984" right="0.27559055118110237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2019-05-02T05:04:52Z</dcterms:modified>
</cp:coreProperties>
</file>